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ortal\2024\2ND QUARTER 2024\"/>
    </mc:Choice>
  </mc:AlternateContent>
  <bookViews>
    <workbookView xWindow="-120" yWindow="-120" windowWidth="29040" windowHeight="15720"/>
  </bookViews>
  <sheets>
    <sheet name="2ND Qtr 20% LDF" sheetId="6" r:id="rId1"/>
  </sheets>
  <definedNames>
    <definedName name="_xlnm.Print_Titles" localSheetId="0">'2ND Qtr 20% LDF'!$3:$11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6" l="1"/>
  <c r="R12" i="6"/>
  <c r="R14" i="6"/>
  <c r="R19" i="6"/>
  <c r="R18" i="6"/>
  <c r="R20" i="6"/>
  <c r="R21" i="6"/>
  <c r="R13" i="6"/>
  <c r="R32" i="6"/>
  <c r="R27" i="6"/>
  <c r="R31" i="6"/>
  <c r="R22" i="6"/>
  <c r="R16" i="6"/>
  <c r="R17" i="6"/>
  <c r="R23" i="6"/>
  <c r="R15" i="6"/>
  <c r="R24" i="6"/>
  <c r="R25" i="6"/>
  <c r="R26" i="6"/>
  <c r="R29" i="6"/>
  <c r="R30" i="6"/>
  <c r="R33" i="6"/>
  <c r="R37" i="6"/>
  <c r="R28" i="6"/>
  <c r="H27" i="6"/>
  <c r="G27" i="6"/>
  <c r="H32" i="6"/>
  <c r="G32" i="6"/>
  <c r="H30" i="6"/>
  <c r="G30" i="6"/>
  <c r="H29" i="6"/>
  <c r="G29" i="6"/>
  <c r="H28" i="6"/>
  <c r="G28" i="6"/>
  <c r="H31" i="6"/>
  <c r="G31" i="6"/>
  <c r="H20" i="6"/>
  <c r="G20" i="6"/>
  <c r="H18" i="6"/>
  <c r="G18" i="6"/>
  <c r="H13" i="6"/>
  <c r="G13" i="6"/>
  <c r="H23" i="6"/>
  <c r="G23" i="6"/>
  <c r="H24" i="6"/>
  <c r="G24" i="6"/>
  <c r="H25" i="6"/>
  <c r="G25" i="6"/>
  <c r="H21" i="6"/>
  <c r="G21" i="6"/>
  <c r="H22" i="6"/>
  <c r="G22" i="6"/>
  <c r="H19" i="6"/>
  <c r="G19" i="6"/>
  <c r="H26" i="6"/>
  <c r="G26" i="6"/>
  <c r="H15" i="6"/>
  <c r="G15" i="6"/>
  <c r="H14" i="6"/>
  <c r="G14" i="6"/>
  <c r="H17" i="6"/>
  <c r="G17" i="6"/>
  <c r="H16" i="6"/>
  <c r="G16" i="6"/>
  <c r="I12" i="6"/>
  <c r="H12" i="6" s="1"/>
  <c r="G12" i="6"/>
  <c r="M38" i="6" l="1"/>
  <c r="Q37" i="6"/>
  <c r="M37" i="6"/>
  <c r="Q33" i="6"/>
  <c r="M33" i="6"/>
  <c r="Q27" i="6"/>
  <c r="Q32" i="6"/>
  <c r="Q30" i="6"/>
  <c r="Q29" i="6"/>
</calcChain>
</file>

<file path=xl/sharedStrings.xml><?xml version="1.0" encoding="utf-8"?>
<sst xmlns="http://schemas.openxmlformats.org/spreadsheetml/2006/main" count="73" uniqueCount="66">
  <si>
    <t>FDP Form 7 - 20% Component of the IRA Utilization</t>
  </si>
  <si>
    <t>Program or Project</t>
  </si>
  <si>
    <t>AGENCY</t>
  </si>
  <si>
    <t>Location</t>
  </si>
  <si>
    <t>Total Cost</t>
  </si>
  <si>
    <t xml:space="preserve">Date Started </t>
  </si>
  <si>
    <t>Contract Duration</t>
  </si>
  <si>
    <t>Target Completion Date</t>
  </si>
  <si>
    <t>Project Status</t>
  </si>
  <si>
    <t>% of Completion</t>
  </si>
  <si>
    <t>Total Cost Incurred to Date</t>
  </si>
  <si>
    <t>SOCIAL DEVELOPMENT</t>
  </si>
  <si>
    <t>ENGR. CARLOS F. LOPEZ, JR.</t>
  </si>
  <si>
    <t>Municipal Mayor</t>
  </si>
  <si>
    <t>Remarks</t>
  </si>
  <si>
    <t>Macalong, Asingan, Pangasinan</t>
  </si>
  <si>
    <t>Asingan, Pangasinan</t>
  </si>
  <si>
    <t>We hereby certify that we have reviewed the contents and hereby attest to the veracity and correctness of the data or information contained in this document.</t>
  </si>
  <si>
    <t>Carosucan Sur, Asingan, Pangasinan</t>
  </si>
  <si>
    <t>To payment for the construction of reinforced concrete pipe culvert at Ciriaco Altura Road at Brgy. Domanpot, Asingan, Pangasinan NTP: 03/11/2024 SWA: 03/18/2024 CP: 199,880.00 RI: 0113050130015</t>
  </si>
  <si>
    <t>To payment for the construction of Multi-Purpose Concrete Pavement at Brgy. Domanpot, Asingan, Pangasinan NTP: 03/11/2024 SWA: 03/18/2024 CP: 199,560.00</t>
  </si>
  <si>
    <t>Reimbursement of Solid Waste Tipping Fee from March 1, 2024 to April 11, 2024</t>
  </si>
  <si>
    <t>To payment for the fabrication and installation of window grills at Brgy. Dupac Child Development Center and Health Center, Asingan, Pangasinan NTP: 03/07/2024 SWA: 03/20/2024 100% CP: 165,210.00</t>
  </si>
  <si>
    <t>To payment for the contract for the procurement of Dump Truck for use at Brgy. Palaris, Asingan, Pangasinan NTP: 04/29/2024 SWA: 05/08/2024 CP: 1,595,000.00</t>
  </si>
  <si>
    <t>To payment for the contract for the procurement of Garbage Truck for the Municipality of Asingan, Pangasinan NTP: 04/29/2024 SWA: 05/08/2024 CP: 1,990,000.00</t>
  </si>
  <si>
    <t>To payment of his contract for the installation of Solar Street Lights at Brgy. Coldit, Asingan, Pangasinan NTP: 04/29/2024 SWA: 05/09/2024 100% CP: 299,880.30</t>
  </si>
  <si>
    <t>To payment for the Continuation of the Concreting of FMR at Baro-Dumaquit, Domanpot, Asingan, Pangasinan NTP:04/29/24 SWA: 5/10/24 100% CP: 499,773.89 RID0113050130007</t>
  </si>
  <si>
    <t>To payment of his contract for the Concreting of Farm to Market Road at Zone 4 Macalong, Asingan, Pangasinan NTP: 04/29/2024 SWA: 05/10/2024 100% CP: 299,377.80</t>
  </si>
  <si>
    <t>To payment of his contract for the procurement of Patrol Vehicle for use at Brgy. Dupac, Asingan, Pangasinan NTP: 04/29/2024 SWA: 05/14/2024 CP: 1,080,000.00</t>
  </si>
  <si>
    <t>To payment of his contract for the continuation of the concreting of Don Luis Butao FMR at Domanpot, Asingan, Pangasinan NTP: 04/29/2024 SWA: 05/22/2024 100% CP: 499,773.89 RI: 0113050130013</t>
  </si>
  <si>
    <t>To payment for the Construction of Multi-Purpose Hall at Brgy Bobonan, Asingan, Pangasinan. SWA: 04/15/2024-100% NTP: 02/09/2024-30 days CP: 499,808.80</t>
  </si>
  <si>
    <t>Reimbursement of Solid Waste Tipping Fee from April 12 to May 15, 2024</t>
  </si>
  <si>
    <t>To payment of Filling Materials River Mixed Sand &amp; Gravel for the Backfilling of New Consejo De Bente Nueve FMR - Brgy. Car. Sur, Asingan, Pangasinan PO: 05/22/2024 SWA: 05/24/2024 100% CP:99,397.50</t>
  </si>
  <si>
    <t>To payment of his contract for the concreting of Farm to Market Road at Sitio Turod, Brgy. Ariston West, Asingan, Pangasinan NTP: 05/17/2024 SWA: 06/13/2024 100% CP: 499,877.34 RI: 0113050040013</t>
  </si>
  <si>
    <t>To payment for his contract for the construction of Farm to Market Road Zone 4, San Vicente West, Asingan, Pangasinan NTP: SWA: 06/04/2024 100% CP: 299,874.15 RI: 0113050190007</t>
  </si>
  <si>
    <t>To payment of his contract for the concreting of Barangay Road at Sitio Hacienda at Toboy, Asingan, Pangasinan NTP: 05/17/2024 SWA: 06/14/2024 100% CP: 299,879.01 RI: 0113050210003</t>
  </si>
  <si>
    <t>To payment for the installation of four (4) units solar streetlights at Zone 5, Brgy. Cabalitian, Asingan, Pangasinan NTP: 06/03/2024 SWA: 06/10/2024 100% CP: 97,768.27</t>
  </si>
  <si>
    <t>To payment for the installation of Solar Streetlights at Zone 5, Brgy. Cabalitian, Asingan, Pangasinan NTP: 05/07/2024 SWA: 05/15/2024 100% CP: 99,994.27</t>
  </si>
  <si>
    <t>Domanpot, Asingan, Pangasinan</t>
  </si>
  <si>
    <t>Dupac, Asingan, Pangasinan</t>
  </si>
  <si>
    <t>Palaris, Asingan, Pangasinan</t>
  </si>
  <si>
    <t>Coldit, Asingan, Pangasinan</t>
  </si>
  <si>
    <t>Baro-Domanpot, Asingan, Pangasinan</t>
  </si>
  <si>
    <t>Bantog, Asingan, Pangasinan</t>
  </si>
  <si>
    <t>Bobonan, Asingan, Pangasinan</t>
  </si>
  <si>
    <t>Ariston West, Asingan, Pangasinan</t>
  </si>
  <si>
    <t>San Vicente West, Asingan, Pangasinan</t>
  </si>
  <si>
    <t>Toboy, Asingan, Pangasinan</t>
  </si>
  <si>
    <t>Cabalitian, Asingan, Pangasinan</t>
  </si>
  <si>
    <t>Installation of On-Grid/Hybrid Solar Power Source for Municipal Buildings, Asingan, Pangasinan NTP: 02/09/2024 SWA: 4/8/2024 100% CP: 5,967,357.48</t>
  </si>
  <si>
    <t>Installation of Solar Street Lights at Sitio Aragaag, Bantog, Asingan, Pangasinan NTP: 04/29/2024 SWA: 06/04/2024 100% CP: 1,499,885.13</t>
  </si>
  <si>
    <t xml:space="preserve"> paid in the 1st qtr of 2024 - P4,266,061.38</t>
  </si>
  <si>
    <t>Total 20% LDF for the 2nd Qtr 2024 (net of 1st qtr payment)</t>
  </si>
  <si>
    <t>UTILIZATION OF THE 20%  OF THE NATIONAL TAX ALLOTMENT</t>
  </si>
  <si>
    <t>REGION:</t>
  </si>
  <si>
    <t>REGION I - ILOCOS REGION</t>
  </si>
  <si>
    <t>CALENDAR YEAR:</t>
  </si>
  <si>
    <t>PROVINCE:</t>
  </si>
  <si>
    <t>PANGASINAN</t>
  </si>
  <si>
    <t>QUARTER:</t>
  </si>
  <si>
    <t>CITY/MUNICIPALITY:</t>
  </si>
  <si>
    <t>ASINGAN</t>
  </si>
  <si>
    <t>EMELY S. BADUA</t>
  </si>
  <si>
    <t>Municipal Budget Officer</t>
  </si>
  <si>
    <t>Environmental Management (pls list down specific projects)</t>
  </si>
  <si>
    <t>Economic Development (pls list down specific projects)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</si>
</sst>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mm/dd/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 Narrow"/>
      <family val="2"/>
    </font>
    <font>
      <sz val="10"/>
      <name val="Arial"/>
      <family val="2"/>
    </font>
    <font>
      <i/>
      <sz val="8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0" fontId="9" fillId="0" borderId="0"/>
    <xf numFmtId="0" fontId="9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vertical="center"/>
    </xf>
    <xf numFmtId="2" fontId="0" fillId="0" borderId="0" xfId="0" applyNumberFormat="1" applyAlignment="1">
      <alignment horizontal="left" vertical="center" wrapText="1"/>
    </xf>
    <xf numFmtId="43" fontId="0" fillId="0" borderId="0" xfId="1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left" vertical="center" wrapText="1"/>
    </xf>
    <xf numFmtId="43" fontId="4" fillId="0" borderId="1" xfId="1" applyFont="1" applyFill="1" applyBorder="1" applyAlignment="1">
      <alignment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43" fontId="0" fillId="0" borderId="1" xfId="1" applyFont="1" applyFill="1" applyBorder="1" applyAlignment="1">
      <alignment vertical="center" wrapText="1"/>
    </xf>
    <xf numFmtId="2" fontId="0" fillId="0" borderId="1" xfId="0" applyNumberForma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43" fontId="2" fillId="0" borderId="0" xfId="1" applyFont="1" applyFill="1" applyAlignment="1">
      <alignment vertical="center"/>
    </xf>
    <xf numFmtId="1" fontId="0" fillId="0" borderId="0" xfId="0" applyNumberForma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43" fontId="2" fillId="0" borderId="0" xfId="1" applyFont="1" applyFill="1" applyAlignment="1">
      <alignment horizontal="center" vertical="center" wrapText="1"/>
    </xf>
    <xf numFmtId="43" fontId="2" fillId="0" borderId="0" xfId="1" applyFont="1" applyFill="1" applyAlignment="1">
      <alignment horizontal="center" vertical="center"/>
    </xf>
    <xf numFmtId="43" fontId="4" fillId="0" borderId="0" xfId="1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43" fontId="0" fillId="0" borderId="0" xfId="1" applyFont="1" applyFill="1" applyBorder="1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9" fontId="4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4" fontId="0" fillId="0" borderId="0" xfId="0" applyNumberFormat="1" applyAlignment="1">
      <alignment vertical="center" wrapText="1"/>
    </xf>
    <xf numFmtId="164" fontId="10" fillId="0" borderId="1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43" fontId="0" fillId="2" borderId="1" xfId="1" applyFont="1" applyFill="1" applyBorder="1" applyAlignment="1">
      <alignment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left" vertical="center" wrapText="1"/>
    </xf>
    <xf numFmtId="43" fontId="2" fillId="0" borderId="1" xfId="1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left" vertical="center" wrapText="1"/>
    </xf>
    <xf numFmtId="2" fontId="2" fillId="0" borderId="3" xfId="0" applyNumberFormat="1" applyFont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11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11" fillId="0" borderId="4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 applyProtection="1">
      <alignment vertical="center"/>
      <protection locked="0"/>
    </xf>
    <xf numFmtId="0" fontId="11" fillId="0" borderId="4" xfId="0" applyFont="1" applyFill="1" applyBorder="1"/>
    <xf numFmtId="0" fontId="12" fillId="0" borderId="0" xfId="0" applyFont="1" applyFill="1" applyAlignment="1">
      <alignment wrapText="1"/>
    </xf>
    <xf numFmtId="0" fontId="0" fillId="0" borderId="0" xfId="0" applyFill="1" applyAlignment="1" applyProtection="1">
      <alignment wrapText="1"/>
      <protection locked="0"/>
    </xf>
    <xf numFmtId="0" fontId="11" fillId="0" borderId="0" xfId="0" applyFont="1" applyFill="1" applyAlignment="1">
      <alignment wrapText="1"/>
    </xf>
    <xf numFmtId="0" fontId="12" fillId="0" borderId="0" xfId="0" applyFont="1" applyFill="1" applyProtection="1">
      <protection locked="0"/>
    </xf>
    <xf numFmtId="0" fontId="11" fillId="0" borderId="0" xfId="0" applyFont="1" applyFill="1"/>
    <xf numFmtId="0" fontId="6" fillId="0" borderId="0" xfId="0" applyFont="1" applyAlignment="1">
      <alignment vertical="center"/>
    </xf>
    <xf numFmtId="0" fontId="12" fillId="0" borderId="5" xfId="0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12" fillId="0" borderId="6" xfId="0" applyFont="1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</cellXfs>
  <cellStyles count="7">
    <cellStyle name="Comma" xfId="1" builtinId="3"/>
    <cellStyle name="Comma 2" xfId="6"/>
    <cellStyle name="Comma 6" xfId="3"/>
    <cellStyle name="Normal" xfId="0" builtinId="0"/>
    <cellStyle name="Normal 2 2" xfId="4"/>
    <cellStyle name="Normal 4" xfId="5"/>
    <cellStyle name="Normal 6" xfId="2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1123950</xdr:colOff>
      <xdr:row>40</xdr:row>
      <xdr:rowOff>142875</xdr:rowOff>
    </xdr:from>
    <xdr:to>
      <xdr:col>8</xdr:col>
      <xdr:colOff>155361</xdr:colOff>
      <xdr:row>47</xdr:row>
      <xdr:rowOff>130337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9675" y="18869025"/>
          <a:ext cx="1488861" cy="1378112"/>
        </a:xfrm>
        <a:prstGeom prst="rect">
          <a:avLst/>
        </a:prstGeom>
      </xdr:spPr>
    </xdr:pic>
    <xdr:clientData/>
  </xdr:twoCellAnchor>
  <xdr:twoCellAnchor editAs="oneCell">
    <xdr:from>
      <xdr:col>0</xdr:col>
      <xdr:colOff>1554256</xdr:colOff>
      <xdr:row>42</xdr:row>
      <xdr:rowOff>161925</xdr:rowOff>
    </xdr:from>
    <xdr:to>
      <xdr:col>0</xdr:col>
      <xdr:colOff>2047787</xdr:colOff>
      <xdr:row>44</xdr:row>
      <xdr:rowOff>97156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4256" y="19478625"/>
          <a:ext cx="493531" cy="3352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B47"/>
  <sheetViews>
    <sheetView tabSelected="1" workbookViewId="0">
      <selection activeCell="A6" sqref="A6"/>
    </sheetView>
  </sheetViews>
  <sheetFormatPr defaultRowHeight="15" x14ac:dyDescent="0.25"/>
  <cols>
    <col min="1" max="1" width="56.28515625" style="1" customWidth="1"/>
    <col min="2" max="2" width="13.42578125" style="38" hidden="1" customWidth="1"/>
    <col min="3" max="3" width="22.85546875" style="2" customWidth="1"/>
    <col min="4" max="4" width="14.42578125" style="3" customWidth="1"/>
    <col min="5" max="5" width="12.140625" style="38" customWidth="1"/>
    <col min="6" max="6" width="9.85546875" style="19" customWidth="1"/>
    <col min="7" max="7" width="19.140625" style="38" customWidth="1"/>
    <col min="8" max="8" width="17.7109375" style="38" customWidth="1"/>
    <col min="9" max="9" width="13.7109375" style="3" customWidth="1"/>
    <col min="10" max="10" width="22.42578125" style="16" customWidth="1"/>
    <col min="11" max="11" width="13.42578125" style="1" hidden="1" customWidth="1"/>
    <col min="12" max="12" width="9.140625" style="1" hidden="1" customWidth="1"/>
    <col min="13" max="13" width="14.42578125" style="1" hidden="1" customWidth="1"/>
    <col min="14" max="14" width="11.5703125" style="3" hidden="1" customWidth="1"/>
    <col min="15" max="16" width="0" style="1" hidden="1" customWidth="1"/>
    <col min="17" max="17" width="14.42578125" style="1" hidden="1" customWidth="1"/>
    <col min="18" max="18" width="14.140625" style="1" customWidth="1"/>
    <col min="19" max="16384" width="9.140625" style="1"/>
  </cols>
  <sheetData>
    <row r="1" spans="1:158" x14ac:dyDescent="0.25">
      <c r="A1" s="1" t="s">
        <v>0</v>
      </c>
    </row>
    <row r="3" spans="1:158" x14ac:dyDescent="0.25">
      <c r="A3" s="59" t="s">
        <v>53</v>
      </c>
      <c r="B3" s="59"/>
      <c r="C3" s="59"/>
      <c r="D3" s="59"/>
      <c r="E3" s="59"/>
      <c r="F3" s="59"/>
      <c r="G3" s="59"/>
      <c r="H3" s="59"/>
      <c r="I3" s="59"/>
    </row>
    <row r="4" spans="1:158" x14ac:dyDescent="0.25">
      <c r="A4" s="60"/>
      <c r="B4" s="60"/>
      <c r="C4" s="60"/>
      <c r="D4" s="60"/>
      <c r="E4" s="60"/>
      <c r="F4" s="61"/>
      <c r="G4" s="61"/>
      <c r="H4" s="61"/>
      <c r="I4" s="61"/>
    </row>
    <row r="5" spans="1:158" x14ac:dyDescent="0.25">
      <c r="A5" s="62" t="s">
        <v>54</v>
      </c>
      <c r="B5" s="63" t="s">
        <v>55</v>
      </c>
      <c r="C5" s="64"/>
      <c r="D5" s="63" t="s">
        <v>56</v>
      </c>
      <c r="E5" s="64">
        <v>2024</v>
      </c>
      <c r="F5" s="61"/>
      <c r="G5" s="61"/>
      <c r="H5" s="61"/>
      <c r="I5" s="61"/>
    </row>
    <row r="6" spans="1:158" x14ac:dyDescent="0.25">
      <c r="A6" s="65" t="s">
        <v>57</v>
      </c>
      <c r="B6" s="66" t="s">
        <v>58</v>
      </c>
      <c r="C6" s="67"/>
      <c r="D6" s="68" t="s">
        <v>59</v>
      </c>
      <c r="E6" s="67">
        <v>2</v>
      </c>
      <c r="F6" s="61"/>
      <c r="G6" s="61"/>
      <c r="H6" s="61"/>
      <c r="I6" s="61"/>
    </row>
    <row r="7" spans="1:158" x14ac:dyDescent="0.25">
      <c r="A7" s="65" t="s">
        <v>60</v>
      </c>
      <c r="B7" s="69" t="s">
        <v>61</v>
      </c>
      <c r="C7" s="61"/>
      <c r="D7" s="70"/>
      <c r="E7" s="61"/>
      <c r="F7" s="61"/>
      <c r="G7" s="61"/>
      <c r="H7" s="61"/>
      <c r="I7" s="61"/>
    </row>
    <row r="9" spans="1:158" s="4" customFormat="1" ht="33.75" customHeight="1" x14ac:dyDescent="0.25">
      <c r="A9" s="52" t="s">
        <v>1</v>
      </c>
      <c r="B9" s="52" t="s">
        <v>2</v>
      </c>
      <c r="C9" s="53" t="s">
        <v>3</v>
      </c>
      <c r="D9" s="55" t="s">
        <v>4</v>
      </c>
      <c r="E9" s="52" t="s">
        <v>5</v>
      </c>
      <c r="F9" s="56" t="s">
        <v>6</v>
      </c>
      <c r="G9" s="57" t="s">
        <v>7</v>
      </c>
      <c r="H9" s="52" t="s">
        <v>8</v>
      </c>
      <c r="I9" s="52"/>
      <c r="J9" s="40"/>
      <c r="N9" s="25"/>
    </row>
    <row r="10" spans="1:158" s="4" customFormat="1" ht="48.75" customHeight="1" x14ac:dyDescent="0.25">
      <c r="A10" s="52"/>
      <c r="B10" s="52"/>
      <c r="C10" s="54"/>
      <c r="D10" s="55"/>
      <c r="E10" s="52"/>
      <c r="F10" s="56"/>
      <c r="G10" s="58"/>
      <c r="H10" s="40" t="s">
        <v>9</v>
      </c>
      <c r="I10" s="41" t="s">
        <v>10</v>
      </c>
      <c r="J10" s="40" t="s">
        <v>14</v>
      </c>
      <c r="K10" s="39"/>
      <c r="L10" s="39"/>
      <c r="M10" s="39"/>
      <c r="N10" s="26"/>
      <c r="O10" s="39"/>
    </row>
    <row r="11" spans="1:158" s="10" customFormat="1" x14ac:dyDescent="0.25">
      <c r="A11" s="5" t="s">
        <v>11</v>
      </c>
      <c r="C11" s="6"/>
      <c r="D11" s="7"/>
      <c r="E11" s="8"/>
      <c r="F11" s="20"/>
      <c r="G11" s="8"/>
      <c r="H11" s="9"/>
      <c r="I11" s="7"/>
      <c r="J11" s="33"/>
      <c r="K11" s="23"/>
      <c r="L11" s="23"/>
      <c r="M11" s="23"/>
      <c r="N11" s="27"/>
      <c r="O11" s="23"/>
    </row>
    <row r="12" spans="1:158" s="17" customFormat="1" ht="60.75" customHeight="1" x14ac:dyDescent="0.25">
      <c r="A12" s="11" t="s">
        <v>49</v>
      </c>
      <c r="B12" s="12"/>
      <c r="C12" s="14" t="s">
        <v>16</v>
      </c>
      <c r="D12" s="13">
        <v>5967357.4800000004</v>
      </c>
      <c r="E12" s="15">
        <v>45331</v>
      </c>
      <c r="F12" s="21">
        <v>60</v>
      </c>
      <c r="G12" s="15">
        <f t="shared" ref="G12:G32" si="0">E12+F12</f>
        <v>45391</v>
      </c>
      <c r="H12" s="9">
        <f t="shared" ref="H12:H32" si="1">I12/D12</f>
        <v>1</v>
      </c>
      <c r="I12" s="13">
        <f>4266061.38+1701296.1</f>
        <v>5967357.4800000004</v>
      </c>
      <c r="J12" s="13" t="s">
        <v>51</v>
      </c>
      <c r="K12" s="24"/>
      <c r="L12" s="1"/>
      <c r="M12" s="24"/>
      <c r="N12" s="3"/>
      <c r="O12" s="1"/>
      <c r="P12" s="16"/>
      <c r="Q12" s="35"/>
      <c r="R12" s="35">
        <f t="shared" ref="R12:R32" si="2">D12-I12</f>
        <v>0</v>
      </c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</row>
    <row r="13" spans="1:158" s="10" customFormat="1" ht="45" x14ac:dyDescent="0.25">
      <c r="A13" s="47" t="s">
        <v>30</v>
      </c>
      <c r="B13" s="42"/>
      <c r="C13" s="48" t="s">
        <v>44</v>
      </c>
      <c r="D13" s="43">
        <v>499808.8</v>
      </c>
      <c r="E13" s="44">
        <v>45331</v>
      </c>
      <c r="F13" s="45">
        <v>66</v>
      </c>
      <c r="G13" s="44">
        <f t="shared" si="0"/>
        <v>45397</v>
      </c>
      <c r="H13" s="46">
        <f t="shared" si="1"/>
        <v>1</v>
      </c>
      <c r="I13" s="43">
        <v>499808.8</v>
      </c>
      <c r="J13" s="43"/>
      <c r="K13" s="24"/>
      <c r="L13" s="1"/>
      <c r="M13" s="24"/>
      <c r="N13" s="3"/>
      <c r="O13" s="1"/>
      <c r="P13" s="16"/>
      <c r="Q13" s="35"/>
      <c r="R13" s="35">
        <f t="shared" si="2"/>
        <v>0</v>
      </c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</row>
    <row r="14" spans="1:158" s="17" customFormat="1" ht="40.5" customHeight="1" x14ac:dyDescent="0.25">
      <c r="A14" s="11" t="s">
        <v>21</v>
      </c>
      <c r="B14" s="12"/>
      <c r="C14" s="14" t="s">
        <v>16</v>
      </c>
      <c r="D14" s="13">
        <v>20179</v>
      </c>
      <c r="E14" s="15">
        <v>45352</v>
      </c>
      <c r="F14" s="21">
        <v>42</v>
      </c>
      <c r="G14" s="15">
        <f t="shared" si="0"/>
        <v>45394</v>
      </c>
      <c r="H14" s="9">
        <f t="shared" si="1"/>
        <v>1</v>
      </c>
      <c r="I14" s="13">
        <v>20179</v>
      </c>
      <c r="J14" s="13"/>
      <c r="K14" s="1"/>
      <c r="L14" s="1"/>
      <c r="M14" s="1"/>
      <c r="N14" s="3"/>
      <c r="O14" s="1"/>
      <c r="P14" s="16"/>
      <c r="Q14" s="35"/>
      <c r="R14" s="35">
        <f t="shared" si="2"/>
        <v>0</v>
      </c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</row>
    <row r="15" spans="1:158" s="17" customFormat="1" ht="56.25" customHeight="1" x14ac:dyDescent="0.25">
      <c r="A15" s="47" t="s">
        <v>22</v>
      </c>
      <c r="B15" s="42"/>
      <c r="C15" s="48" t="s">
        <v>39</v>
      </c>
      <c r="D15" s="43">
        <v>165210</v>
      </c>
      <c r="E15" s="44">
        <v>45358</v>
      </c>
      <c r="F15" s="45">
        <v>14</v>
      </c>
      <c r="G15" s="44">
        <f t="shared" si="0"/>
        <v>45372</v>
      </c>
      <c r="H15" s="46">
        <f t="shared" si="1"/>
        <v>1</v>
      </c>
      <c r="I15" s="43">
        <v>165210</v>
      </c>
      <c r="J15" s="43"/>
      <c r="K15" s="24"/>
      <c r="L15" s="1"/>
      <c r="M15" s="24"/>
      <c r="N15" s="3"/>
      <c r="O15" s="1"/>
      <c r="P15" s="16"/>
      <c r="Q15" s="35"/>
      <c r="R15" s="35">
        <f t="shared" si="2"/>
        <v>0</v>
      </c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</row>
    <row r="16" spans="1:158" s="17" customFormat="1" ht="54.75" customHeight="1" x14ac:dyDescent="0.25">
      <c r="A16" s="47" t="s">
        <v>19</v>
      </c>
      <c r="B16" s="42"/>
      <c r="C16" s="48" t="s">
        <v>38</v>
      </c>
      <c r="D16" s="43">
        <v>199880</v>
      </c>
      <c r="E16" s="44">
        <v>45362</v>
      </c>
      <c r="F16" s="45">
        <v>8</v>
      </c>
      <c r="G16" s="44">
        <f t="shared" si="0"/>
        <v>45370</v>
      </c>
      <c r="H16" s="46">
        <f t="shared" si="1"/>
        <v>1</v>
      </c>
      <c r="I16" s="43">
        <v>199880</v>
      </c>
      <c r="J16" s="43"/>
      <c r="K16" s="24"/>
      <c r="L16" s="1"/>
      <c r="M16" s="24"/>
      <c r="N16" s="3"/>
      <c r="O16" s="1"/>
      <c r="P16" s="16"/>
      <c r="Q16" s="35"/>
      <c r="R16" s="35">
        <f t="shared" si="2"/>
        <v>0</v>
      </c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</row>
    <row r="17" spans="1:158" s="17" customFormat="1" ht="45" x14ac:dyDescent="0.25">
      <c r="A17" s="47" t="s">
        <v>20</v>
      </c>
      <c r="B17" s="12"/>
      <c r="C17" s="48" t="s">
        <v>38</v>
      </c>
      <c r="D17" s="43">
        <v>199560</v>
      </c>
      <c r="E17" s="44">
        <v>45362</v>
      </c>
      <c r="F17" s="45">
        <v>8</v>
      </c>
      <c r="G17" s="44">
        <f t="shared" si="0"/>
        <v>45370</v>
      </c>
      <c r="H17" s="46">
        <f t="shared" si="1"/>
        <v>1</v>
      </c>
      <c r="I17" s="43">
        <v>199560</v>
      </c>
      <c r="J17" s="43"/>
      <c r="K17" s="24"/>
      <c r="L17" s="1"/>
      <c r="M17" s="24"/>
      <c r="N17" s="3"/>
      <c r="O17" s="1"/>
      <c r="P17" s="16"/>
      <c r="Q17" s="35"/>
      <c r="R17" s="35">
        <f t="shared" si="2"/>
        <v>0</v>
      </c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</row>
    <row r="18" spans="1:158" s="17" customFormat="1" ht="51" customHeight="1" x14ac:dyDescent="0.25">
      <c r="A18" s="11" t="s">
        <v>31</v>
      </c>
      <c r="B18" s="12"/>
      <c r="C18" s="14" t="s">
        <v>16</v>
      </c>
      <c r="D18" s="13">
        <v>21267</v>
      </c>
      <c r="E18" s="15">
        <v>45394</v>
      </c>
      <c r="F18" s="21">
        <v>43</v>
      </c>
      <c r="G18" s="15">
        <f t="shared" si="0"/>
        <v>45437</v>
      </c>
      <c r="H18" s="9">
        <f t="shared" si="1"/>
        <v>1</v>
      </c>
      <c r="I18" s="13">
        <v>21267</v>
      </c>
      <c r="J18" s="13"/>
      <c r="K18" s="24"/>
      <c r="L18" s="1"/>
      <c r="M18" s="24"/>
      <c r="N18" s="3"/>
      <c r="O18" s="1"/>
      <c r="P18" s="16"/>
      <c r="Q18" s="35"/>
      <c r="R18" s="35">
        <f t="shared" si="2"/>
        <v>0</v>
      </c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</row>
    <row r="19" spans="1:158" s="17" customFormat="1" ht="45" x14ac:dyDescent="0.25">
      <c r="A19" s="11" t="s">
        <v>24</v>
      </c>
      <c r="B19" s="12"/>
      <c r="C19" s="14" t="s">
        <v>16</v>
      </c>
      <c r="D19" s="13">
        <v>1990000</v>
      </c>
      <c r="E19" s="15">
        <v>45411</v>
      </c>
      <c r="F19" s="21">
        <v>10</v>
      </c>
      <c r="G19" s="15">
        <f t="shared" si="0"/>
        <v>45421</v>
      </c>
      <c r="H19" s="9">
        <f t="shared" si="1"/>
        <v>1</v>
      </c>
      <c r="I19" s="13">
        <v>1990000</v>
      </c>
      <c r="J19" s="13"/>
      <c r="K19" s="24"/>
      <c r="L19" s="1"/>
      <c r="M19" s="24"/>
      <c r="N19" s="3"/>
      <c r="O19" s="1"/>
      <c r="P19" s="16"/>
      <c r="Q19" s="35"/>
      <c r="R19" s="35">
        <f t="shared" si="2"/>
        <v>0</v>
      </c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</row>
    <row r="20" spans="1:158" s="17" customFormat="1" ht="45" x14ac:dyDescent="0.25">
      <c r="A20" s="11" t="s">
        <v>50</v>
      </c>
      <c r="B20" s="12"/>
      <c r="C20" s="14" t="s">
        <v>43</v>
      </c>
      <c r="D20" s="13">
        <v>1499885.13</v>
      </c>
      <c r="E20" s="15">
        <v>45411</v>
      </c>
      <c r="F20" s="21">
        <v>45</v>
      </c>
      <c r="G20" s="15">
        <f t="shared" si="0"/>
        <v>45456</v>
      </c>
      <c r="H20" s="9">
        <f t="shared" si="1"/>
        <v>1</v>
      </c>
      <c r="I20" s="13">
        <v>1499885.13</v>
      </c>
      <c r="J20" s="34"/>
      <c r="K20" s="24"/>
      <c r="L20" s="1"/>
      <c r="M20" s="24"/>
      <c r="N20" s="3"/>
      <c r="O20" s="1"/>
      <c r="P20" s="16"/>
      <c r="Q20" s="35"/>
      <c r="R20" s="35">
        <f t="shared" si="2"/>
        <v>0</v>
      </c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</row>
    <row r="21" spans="1:158" s="17" customFormat="1" ht="60" x14ac:dyDescent="0.25">
      <c r="A21" s="11" t="s">
        <v>26</v>
      </c>
      <c r="B21" s="12"/>
      <c r="C21" s="14" t="s">
        <v>42</v>
      </c>
      <c r="D21" s="13">
        <v>299773.89</v>
      </c>
      <c r="E21" s="15">
        <v>45411</v>
      </c>
      <c r="F21" s="21">
        <v>12</v>
      </c>
      <c r="G21" s="15">
        <f t="shared" si="0"/>
        <v>45423</v>
      </c>
      <c r="H21" s="9">
        <f t="shared" si="1"/>
        <v>1</v>
      </c>
      <c r="I21" s="13">
        <v>299773.89</v>
      </c>
      <c r="J21" s="13"/>
      <c r="K21" s="24"/>
      <c r="L21" s="1"/>
      <c r="M21" s="24"/>
      <c r="N21" s="3"/>
      <c r="O21" s="1"/>
      <c r="P21" s="16"/>
      <c r="Q21" s="35"/>
      <c r="R21" s="35">
        <f t="shared" si="2"/>
        <v>0</v>
      </c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</row>
    <row r="22" spans="1:158" s="17" customFormat="1" ht="45" x14ac:dyDescent="0.25">
      <c r="A22" s="47" t="s">
        <v>25</v>
      </c>
      <c r="B22" s="42"/>
      <c r="C22" s="48" t="s">
        <v>41</v>
      </c>
      <c r="D22" s="43">
        <v>299880.3</v>
      </c>
      <c r="E22" s="44">
        <v>45411</v>
      </c>
      <c r="F22" s="45">
        <v>11</v>
      </c>
      <c r="G22" s="44">
        <f t="shared" si="0"/>
        <v>45422</v>
      </c>
      <c r="H22" s="46">
        <f t="shared" si="1"/>
        <v>1</v>
      </c>
      <c r="I22" s="43">
        <v>299880.3</v>
      </c>
      <c r="J22" s="43"/>
      <c r="K22" s="24"/>
      <c r="L22" s="1"/>
      <c r="M22" s="24"/>
      <c r="N22" s="3"/>
      <c r="O22" s="1"/>
      <c r="P22" s="16"/>
      <c r="Q22" s="35"/>
      <c r="R22" s="35">
        <f t="shared" si="2"/>
        <v>0</v>
      </c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</row>
    <row r="23" spans="1:158" s="17" customFormat="1" ht="60" x14ac:dyDescent="0.25">
      <c r="A23" s="47" t="s">
        <v>29</v>
      </c>
      <c r="B23" s="42"/>
      <c r="C23" s="48" t="s">
        <v>38</v>
      </c>
      <c r="D23" s="43">
        <v>499773.89</v>
      </c>
      <c r="E23" s="44">
        <v>45411</v>
      </c>
      <c r="F23" s="45">
        <v>24</v>
      </c>
      <c r="G23" s="44">
        <f t="shared" si="0"/>
        <v>45435</v>
      </c>
      <c r="H23" s="46">
        <f t="shared" si="1"/>
        <v>1</v>
      </c>
      <c r="I23" s="43">
        <v>499773.89</v>
      </c>
      <c r="J23" s="43"/>
      <c r="K23" s="24"/>
      <c r="L23" s="1"/>
      <c r="M23" s="24"/>
      <c r="N23" s="3"/>
      <c r="O23" s="1"/>
      <c r="P23" s="16"/>
      <c r="Q23" s="35"/>
      <c r="R23" s="35">
        <f t="shared" si="2"/>
        <v>0</v>
      </c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</row>
    <row r="24" spans="1:158" s="17" customFormat="1" ht="45" x14ac:dyDescent="0.25">
      <c r="A24" s="47" t="s">
        <v>28</v>
      </c>
      <c r="B24" s="42"/>
      <c r="C24" s="48" t="s">
        <v>39</v>
      </c>
      <c r="D24" s="43">
        <v>800000</v>
      </c>
      <c r="E24" s="44">
        <v>45411</v>
      </c>
      <c r="F24" s="45">
        <v>16</v>
      </c>
      <c r="G24" s="44">
        <f t="shared" si="0"/>
        <v>45427</v>
      </c>
      <c r="H24" s="46">
        <f t="shared" si="1"/>
        <v>1</v>
      </c>
      <c r="I24" s="43">
        <v>800000</v>
      </c>
      <c r="J24" s="43"/>
      <c r="K24" s="24"/>
      <c r="L24" s="1"/>
      <c r="M24" s="24"/>
      <c r="N24" s="3"/>
      <c r="O24" s="1"/>
      <c r="P24" s="16"/>
      <c r="Q24" s="35"/>
      <c r="R24" s="35">
        <f t="shared" si="2"/>
        <v>0</v>
      </c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</row>
    <row r="25" spans="1:158" s="17" customFormat="1" ht="45" x14ac:dyDescent="0.25">
      <c r="A25" s="47" t="s">
        <v>27</v>
      </c>
      <c r="B25" s="42"/>
      <c r="C25" s="48" t="s">
        <v>15</v>
      </c>
      <c r="D25" s="43">
        <v>299377.8</v>
      </c>
      <c r="E25" s="44">
        <v>45411</v>
      </c>
      <c r="F25" s="45">
        <v>12</v>
      </c>
      <c r="G25" s="44">
        <f t="shared" si="0"/>
        <v>45423</v>
      </c>
      <c r="H25" s="46">
        <f t="shared" si="1"/>
        <v>1</v>
      </c>
      <c r="I25" s="43">
        <v>299377.8</v>
      </c>
      <c r="J25" s="43"/>
      <c r="K25" s="24"/>
      <c r="L25" s="1"/>
      <c r="M25" s="24"/>
      <c r="N25" s="3"/>
      <c r="O25" s="1"/>
      <c r="P25" s="16"/>
      <c r="Q25" s="35"/>
      <c r="R25" s="35">
        <f t="shared" si="2"/>
        <v>0</v>
      </c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</row>
    <row r="26" spans="1:158" s="17" customFormat="1" ht="45" x14ac:dyDescent="0.25">
      <c r="A26" s="47" t="s">
        <v>23</v>
      </c>
      <c r="B26" s="42"/>
      <c r="C26" s="48" t="s">
        <v>40</v>
      </c>
      <c r="D26" s="43">
        <v>1595000</v>
      </c>
      <c r="E26" s="44">
        <v>45411</v>
      </c>
      <c r="F26" s="45">
        <v>10</v>
      </c>
      <c r="G26" s="44">
        <f t="shared" si="0"/>
        <v>45421</v>
      </c>
      <c r="H26" s="46">
        <f t="shared" si="1"/>
        <v>1</v>
      </c>
      <c r="I26" s="43">
        <v>1595000</v>
      </c>
      <c r="J26" s="43"/>
      <c r="K26" s="24"/>
      <c r="L26" s="1"/>
      <c r="M26" s="24"/>
      <c r="N26" s="3"/>
      <c r="O26" s="1"/>
      <c r="P26" s="16"/>
      <c r="Q26" s="35"/>
      <c r="R26" s="35">
        <f t="shared" si="2"/>
        <v>0</v>
      </c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</row>
    <row r="27" spans="1:158" s="17" customFormat="1" ht="75" customHeight="1" x14ac:dyDescent="0.25">
      <c r="A27" s="47" t="s">
        <v>37</v>
      </c>
      <c r="B27" s="12"/>
      <c r="C27" s="48" t="s">
        <v>48</v>
      </c>
      <c r="D27" s="43">
        <v>99994.27</v>
      </c>
      <c r="E27" s="44">
        <v>45419</v>
      </c>
      <c r="F27" s="45">
        <v>9</v>
      </c>
      <c r="G27" s="44">
        <f t="shared" si="0"/>
        <v>45428</v>
      </c>
      <c r="H27" s="46">
        <f t="shared" si="1"/>
        <v>1</v>
      </c>
      <c r="I27" s="43">
        <v>99994.27</v>
      </c>
      <c r="J27" s="34"/>
      <c r="K27" s="24"/>
      <c r="L27" s="1"/>
      <c r="M27" s="24"/>
      <c r="N27" s="3"/>
      <c r="O27" s="1"/>
      <c r="P27" s="16"/>
      <c r="Q27" s="35">
        <f>D27-I27</f>
        <v>0</v>
      </c>
      <c r="R27" s="35">
        <f t="shared" si="2"/>
        <v>0</v>
      </c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</row>
    <row r="28" spans="1:158" s="17" customFormat="1" ht="75" customHeight="1" x14ac:dyDescent="0.25">
      <c r="A28" s="47" t="s">
        <v>33</v>
      </c>
      <c r="B28" s="12"/>
      <c r="C28" s="48" t="s">
        <v>45</v>
      </c>
      <c r="D28" s="43">
        <v>499877.34</v>
      </c>
      <c r="E28" s="44">
        <v>45429</v>
      </c>
      <c r="F28" s="45">
        <v>27</v>
      </c>
      <c r="G28" s="44">
        <f t="shared" si="0"/>
        <v>45456</v>
      </c>
      <c r="H28" s="46">
        <f t="shared" si="1"/>
        <v>1</v>
      </c>
      <c r="I28" s="43">
        <v>499877.34</v>
      </c>
      <c r="J28" s="34"/>
      <c r="K28" s="24"/>
      <c r="L28" s="1"/>
      <c r="M28" s="24"/>
      <c r="N28" s="3"/>
      <c r="O28" s="1"/>
      <c r="P28" s="16"/>
      <c r="Q28" s="35"/>
      <c r="R28" s="35">
        <f t="shared" si="2"/>
        <v>0</v>
      </c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</row>
    <row r="29" spans="1:158" s="17" customFormat="1" ht="75" customHeight="1" x14ac:dyDescent="0.25">
      <c r="A29" s="47" t="s">
        <v>34</v>
      </c>
      <c r="B29" s="12"/>
      <c r="C29" s="48" t="s">
        <v>46</v>
      </c>
      <c r="D29" s="43">
        <v>299874.15000000002</v>
      </c>
      <c r="E29" s="15">
        <v>45429</v>
      </c>
      <c r="F29" s="21">
        <v>19</v>
      </c>
      <c r="G29" s="44">
        <f t="shared" si="0"/>
        <v>45448</v>
      </c>
      <c r="H29" s="46">
        <f t="shared" si="1"/>
        <v>1</v>
      </c>
      <c r="I29" s="43">
        <v>299874.15000000002</v>
      </c>
      <c r="J29" s="34"/>
      <c r="K29" s="24"/>
      <c r="L29" s="1"/>
      <c r="M29" s="24"/>
      <c r="N29" s="3"/>
      <c r="O29" s="1"/>
      <c r="P29" s="16"/>
      <c r="Q29" s="35">
        <f>D29-I29</f>
        <v>0</v>
      </c>
      <c r="R29" s="35">
        <f t="shared" si="2"/>
        <v>0</v>
      </c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</row>
    <row r="30" spans="1:158" s="17" customFormat="1" ht="75" customHeight="1" x14ac:dyDescent="0.25">
      <c r="A30" s="47" t="s">
        <v>35</v>
      </c>
      <c r="B30" s="12"/>
      <c r="C30" s="48" t="s">
        <v>47</v>
      </c>
      <c r="D30" s="43">
        <v>299879.01</v>
      </c>
      <c r="E30" s="44">
        <v>45429</v>
      </c>
      <c r="F30" s="45">
        <v>29</v>
      </c>
      <c r="G30" s="44">
        <f t="shared" si="0"/>
        <v>45458</v>
      </c>
      <c r="H30" s="46">
        <f t="shared" si="1"/>
        <v>1</v>
      </c>
      <c r="I30" s="43">
        <v>299879.01</v>
      </c>
      <c r="J30" s="34"/>
      <c r="K30" s="24"/>
      <c r="L30" s="1"/>
      <c r="M30" s="24"/>
      <c r="N30" s="3"/>
      <c r="O30" s="1"/>
      <c r="P30" s="16"/>
      <c r="Q30" s="35">
        <f>D30-I30</f>
        <v>0</v>
      </c>
      <c r="R30" s="35">
        <f t="shared" si="2"/>
        <v>0</v>
      </c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</row>
    <row r="31" spans="1:158" s="17" customFormat="1" ht="75" customHeight="1" x14ac:dyDescent="0.25">
      <c r="A31" s="47" t="s">
        <v>32</v>
      </c>
      <c r="B31" s="12"/>
      <c r="C31" s="48" t="s">
        <v>18</v>
      </c>
      <c r="D31" s="43">
        <v>99397.5</v>
      </c>
      <c r="E31" s="44">
        <v>45434</v>
      </c>
      <c r="F31" s="45">
        <v>3</v>
      </c>
      <c r="G31" s="44">
        <f t="shared" si="0"/>
        <v>45437</v>
      </c>
      <c r="H31" s="46">
        <f t="shared" si="1"/>
        <v>1</v>
      </c>
      <c r="I31" s="43">
        <v>99397.5</v>
      </c>
      <c r="J31" s="34"/>
      <c r="K31" s="24"/>
      <c r="L31" s="1"/>
      <c r="M31" s="24"/>
      <c r="N31" s="3"/>
      <c r="O31" s="1"/>
      <c r="P31" s="16"/>
      <c r="Q31" s="35"/>
      <c r="R31" s="35">
        <f t="shared" si="2"/>
        <v>0</v>
      </c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</row>
    <row r="32" spans="1:158" s="17" customFormat="1" ht="75" customHeight="1" x14ac:dyDescent="0.25">
      <c r="A32" s="47" t="s">
        <v>36</v>
      </c>
      <c r="B32" s="12"/>
      <c r="C32" s="48" t="s">
        <v>48</v>
      </c>
      <c r="D32" s="43">
        <v>97768.27</v>
      </c>
      <c r="E32" s="44">
        <v>45446</v>
      </c>
      <c r="F32" s="45">
        <v>8</v>
      </c>
      <c r="G32" s="44">
        <f t="shared" si="0"/>
        <v>45454</v>
      </c>
      <c r="H32" s="46">
        <f t="shared" si="1"/>
        <v>1</v>
      </c>
      <c r="I32" s="43">
        <v>97768.27</v>
      </c>
      <c r="J32" s="34"/>
      <c r="K32" s="24"/>
      <c r="L32" s="1"/>
      <c r="M32" s="24"/>
      <c r="N32" s="3"/>
      <c r="O32" s="1"/>
      <c r="P32" s="16"/>
      <c r="Q32" s="35">
        <f>D32-I32</f>
        <v>0</v>
      </c>
      <c r="R32" s="35">
        <f t="shared" si="2"/>
        <v>0</v>
      </c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</row>
    <row r="33" spans="1:158" s="17" customFormat="1" ht="15.75" x14ac:dyDescent="0.25">
      <c r="A33" s="11"/>
      <c r="B33" s="12"/>
      <c r="C33" s="14"/>
      <c r="D33" s="13"/>
      <c r="E33" s="15"/>
      <c r="F33" s="21"/>
      <c r="G33" s="15"/>
      <c r="H33" s="9"/>
      <c r="I33" s="13"/>
      <c r="J33" s="36"/>
      <c r="K33" s="24"/>
      <c r="L33" s="1"/>
      <c r="M33" s="24">
        <f>D33-I33</f>
        <v>0</v>
      </c>
      <c r="N33" s="3"/>
      <c r="O33" s="1"/>
      <c r="P33" s="16"/>
      <c r="Q33" s="35">
        <f t="shared" ref="Q33:Q37" si="3">D33-I33</f>
        <v>0</v>
      </c>
      <c r="R33" s="35">
        <f t="shared" ref="R33:R37" si="4">D33-I33</f>
        <v>0</v>
      </c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</row>
    <row r="34" spans="1:158" s="17" customFormat="1" ht="15.75" x14ac:dyDescent="0.25">
      <c r="A34" s="11" t="s">
        <v>65</v>
      </c>
      <c r="B34" s="12"/>
      <c r="C34" s="14"/>
      <c r="D34" s="13"/>
      <c r="E34" s="15"/>
      <c r="F34" s="21"/>
      <c r="G34" s="15"/>
      <c r="H34" s="9"/>
      <c r="I34" s="13"/>
      <c r="J34" s="36"/>
      <c r="K34" s="24"/>
      <c r="L34" s="1"/>
      <c r="M34" s="24"/>
      <c r="N34" s="3"/>
      <c r="O34" s="1"/>
      <c r="P34" s="16"/>
      <c r="Q34" s="35"/>
      <c r="R34" s="35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</row>
    <row r="35" spans="1:158" s="17" customFormat="1" ht="15.75" x14ac:dyDescent="0.25">
      <c r="A35" s="11"/>
      <c r="B35" s="12"/>
      <c r="C35" s="14"/>
      <c r="D35" s="13"/>
      <c r="E35" s="15"/>
      <c r="F35" s="21"/>
      <c r="G35" s="15"/>
      <c r="H35" s="9"/>
      <c r="I35" s="13"/>
      <c r="J35" s="36"/>
      <c r="K35" s="24"/>
      <c r="L35" s="1"/>
      <c r="M35" s="24"/>
      <c r="N35" s="3"/>
      <c r="O35" s="1"/>
      <c r="P35" s="16"/>
      <c r="Q35" s="35"/>
      <c r="R35" s="35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</row>
    <row r="36" spans="1:158" s="17" customFormat="1" ht="15.75" x14ac:dyDescent="0.25">
      <c r="A36" s="11" t="s">
        <v>64</v>
      </c>
      <c r="B36" s="12"/>
      <c r="C36" s="14"/>
      <c r="D36" s="13"/>
      <c r="E36" s="15"/>
      <c r="F36" s="21"/>
      <c r="G36" s="15"/>
      <c r="H36" s="9"/>
      <c r="I36" s="13"/>
      <c r="J36" s="36"/>
      <c r="K36" s="24"/>
      <c r="L36" s="1"/>
      <c r="M36" s="24"/>
      <c r="N36" s="3"/>
      <c r="O36" s="1"/>
      <c r="P36" s="16"/>
      <c r="Q36" s="35"/>
      <c r="R36" s="35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</row>
    <row r="37" spans="1:158" s="17" customFormat="1" ht="15.75" x14ac:dyDescent="0.25">
      <c r="A37" s="11"/>
      <c r="B37" s="12"/>
      <c r="C37" s="14"/>
      <c r="D37" s="13"/>
      <c r="E37" s="15"/>
      <c r="F37" s="21"/>
      <c r="G37" s="15"/>
      <c r="H37" s="9"/>
      <c r="I37" s="13"/>
      <c r="J37" s="36"/>
      <c r="K37" s="24"/>
      <c r="L37" s="1"/>
      <c r="M37" s="24">
        <f>D37-I37</f>
        <v>0</v>
      </c>
      <c r="N37" s="3"/>
      <c r="O37" s="1"/>
      <c r="P37" s="16"/>
      <c r="Q37" s="35">
        <f t="shared" si="3"/>
        <v>0</v>
      </c>
      <c r="R37" s="35">
        <f t="shared" si="4"/>
        <v>0</v>
      </c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</row>
    <row r="38" spans="1:158" s="17" customFormat="1" ht="15.75" x14ac:dyDescent="0.25">
      <c r="A38" s="50" t="s">
        <v>52</v>
      </c>
      <c r="B38" s="12"/>
      <c r="C38" s="14"/>
      <c r="D38" s="13"/>
      <c r="E38" s="15"/>
      <c r="F38" s="21"/>
      <c r="G38" s="15"/>
      <c r="H38" s="9"/>
      <c r="I38" s="49">
        <f>SUM(I12:I37)-4266061.38</f>
        <v>11487682.450000003</v>
      </c>
      <c r="J38" s="34"/>
      <c r="K38" s="24"/>
      <c r="L38" s="1"/>
      <c r="M38" s="24">
        <f t="shared" ref="M38" si="5">D38-I38</f>
        <v>-11487682.450000003</v>
      </c>
      <c r="N38" s="3"/>
      <c r="O38" s="1"/>
      <c r="P38" s="16"/>
      <c r="Q38" s="16"/>
      <c r="R38" s="35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</row>
    <row r="39" spans="1:158" s="17" customFormat="1" ht="15.75" x14ac:dyDescent="0.25">
      <c r="A39" s="28"/>
      <c r="B39" s="16"/>
      <c r="C39" s="2"/>
      <c r="D39" s="29"/>
      <c r="E39" s="30"/>
      <c r="F39" s="31"/>
      <c r="G39" s="30"/>
      <c r="H39" s="32"/>
      <c r="I39" s="29"/>
      <c r="J39" s="35"/>
      <c r="K39" s="24"/>
      <c r="L39" s="1"/>
      <c r="M39" s="24"/>
      <c r="N39" s="3"/>
      <c r="O39" s="1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</row>
    <row r="40" spans="1:158" s="17" customFormat="1" ht="15.75" x14ac:dyDescent="0.25">
      <c r="A40" s="28"/>
      <c r="B40" s="16"/>
      <c r="C40" s="2"/>
      <c r="D40" s="29"/>
      <c r="E40" s="30"/>
      <c r="F40" s="31"/>
      <c r="G40" s="30"/>
      <c r="H40" s="32"/>
      <c r="I40" s="29"/>
      <c r="J40" s="35"/>
      <c r="K40" s="24"/>
      <c r="L40" s="1"/>
      <c r="M40" s="24"/>
      <c r="N40" s="3"/>
      <c r="O40" s="1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</row>
    <row r="41" spans="1:158" s="17" customFormat="1" ht="15.75" x14ac:dyDescent="0.25">
      <c r="A41" s="1" t="s">
        <v>17</v>
      </c>
      <c r="B41" s="38"/>
      <c r="C41" s="2"/>
      <c r="D41" s="3"/>
      <c r="E41" s="38"/>
      <c r="F41" s="19"/>
      <c r="G41" s="38"/>
      <c r="H41" s="38"/>
      <c r="I41" s="3"/>
      <c r="J41" s="16"/>
      <c r="K41" s="1"/>
      <c r="L41" s="1"/>
      <c r="M41" s="1"/>
      <c r="N41" s="1"/>
      <c r="O41" s="1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</row>
    <row r="42" spans="1:158" s="17" customFormat="1" ht="15.75" x14ac:dyDescent="0.25">
      <c r="A42" s="1"/>
      <c r="B42" s="38"/>
      <c r="C42" s="2"/>
      <c r="D42" s="3"/>
      <c r="E42" s="38"/>
      <c r="F42" s="19"/>
      <c r="G42" s="38"/>
      <c r="H42" s="38"/>
      <c r="I42" s="3"/>
      <c r="J42" s="16"/>
      <c r="K42" s="1"/>
      <c r="L42" s="1"/>
      <c r="M42" s="1"/>
      <c r="N42" s="1"/>
      <c r="O42" s="1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</row>
    <row r="43" spans="1:158" s="17" customFormat="1" ht="15.75" x14ac:dyDescent="0.25">
      <c r="A43" s="61"/>
      <c r="B43" s="61"/>
      <c r="C43" s="2"/>
      <c r="D43" s="3"/>
      <c r="E43" s="38"/>
      <c r="F43" s="19"/>
      <c r="G43" s="38"/>
      <c r="H43" s="38"/>
      <c r="I43" s="3"/>
      <c r="J43" s="16"/>
      <c r="K43" s="1"/>
      <c r="L43" s="1"/>
      <c r="M43" s="1"/>
      <c r="N43" s="1"/>
      <c r="O43" s="1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</row>
    <row r="44" spans="1:158" s="17" customFormat="1" ht="15.75" x14ac:dyDescent="0.25">
      <c r="A44" s="61"/>
      <c r="B44" s="61"/>
      <c r="C44" s="2"/>
      <c r="D44" s="3"/>
      <c r="E44" s="19"/>
      <c r="F44" s="38"/>
      <c r="G44" s="38"/>
      <c r="H44" s="3"/>
      <c r="I44" s="1"/>
      <c r="J44" s="16"/>
      <c r="K44" s="1"/>
      <c r="L44" s="1"/>
      <c r="M44" s="1"/>
      <c r="N44" s="1"/>
      <c r="O44" s="1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</row>
    <row r="45" spans="1:158" s="17" customFormat="1" ht="15.75" x14ac:dyDescent="0.25">
      <c r="A45" s="72" t="s">
        <v>62</v>
      </c>
      <c r="B45" s="73"/>
      <c r="C45" s="71"/>
      <c r="D45" s="3"/>
      <c r="E45" s="22"/>
      <c r="F45" s="39"/>
      <c r="G45" s="39"/>
      <c r="H45" s="37" t="s">
        <v>12</v>
      </c>
      <c r="I45" s="1"/>
      <c r="J45" s="16"/>
      <c r="K45" s="1"/>
      <c r="L45" s="1"/>
      <c r="M45" s="1"/>
      <c r="N45" s="1"/>
      <c r="O45" s="1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</row>
    <row r="46" spans="1:158" s="17" customFormat="1" ht="15.75" x14ac:dyDescent="0.25">
      <c r="A46" s="74" t="s">
        <v>63</v>
      </c>
      <c r="B46" s="75"/>
      <c r="C46" s="1"/>
      <c r="D46" s="18"/>
      <c r="E46" s="19"/>
      <c r="F46" s="38"/>
      <c r="G46" s="38"/>
      <c r="H46" s="38" t="s">
        <v>13</v>
      </c>
      <c r="I46" s="1"/>
      <c r="J46" s="16"/>
      <c r="K46" s="1"/>
      <c r="L46" s="1"/>
      <c r="M46" s="1"/>
      <c r="N46" s="1"/>
      <c r="O46" s="1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</row>
    <row r="47" spans="1:158" x14ac:dyDescent="0.25">
      <c r="B47" s="51"/>
    </row>
  </sheetData>
  <sheetProtection password="C1B6" sheet="1" objects="1" scenarios="1"/>
  <sortState ref="A11:FB31">
    <sortCondition ref="E11:E31"/>
  </sortState>
  <mergeCells count="11">
    <mergeCell ref="A3:I3"/>
    <mergeCell ref="A9:A10"/>
    <mergeCell ref="B9:B10"/>
    <mergeCell ref="C9:C10"/>
    <mergeCell ref="D9:D10"/>
    <mergeCell ref="E9:E10"/>
    <mergeCell ref="F9:F10"/>
    <mergeCell ref="G9:G10"/>
    <mergeCell ref="H9:I9"/>
    <mergeCell ref="A45:B45"/>
    <mergeCell ref="A46:B46"/>
  </mergeCells>
  <pageMargins left="0.70866141732283472" right="0.70866141732283472" top="0.74803149606299213" bottom="0.74803149606299213" header="0.31496062992125984" footer="0.31496062992125984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2ND Qtr 20% LDF</vt:lpstr>
      <vt:lpstr>'2ND Qtr 20% LDF'!Print_Titles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ACCCTG SERVER</dc:creator>
  <cp:lastModifiedBy>User</cp:lastModifiedBy>
  <cp:lastPrinted>2024-08-05T08:34:55Z</cp:lastPrinted>
  <dcterms:created xsi:type="dcterms:W3CDTF">2020-11-03T09:53:38Z</dcterms:created>
  <dcterms:modified xsi:type="dcterms:W3CDTF">2024-08-09T03:40:24Z</dcterms:modified>
</cp:coreProperties>
</file>